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55" windowHeight="8700" activeTab="0"/>
  </bookViews>
  <sheets>
    <sheet name="PLAN NABAVE" sheetId="1" r:id="rId1"/>
    <sheet name="izuzeća" sheetId="2" r:id="rId2"/>
  </sheets>
  <definedNames/>
  <calcPr fullCalcOnLoad="1"/>
</workbook>
</file>

<file path=xl/sharedStrings.xml><?xml version="1.0" encoding="utf-8"?>
<sst xmlns="http://schemas.openxmlformats.org/spreadsheetml/2006/main" count="181" uniqueCount="107">
  <si>
    <t>MATERIJALNI RASHODI</t>
  </si>
  <si>
    <t>literatura</t>
  </si>
  <si>
    <t>poštarina</t>
  </si>
  <si>
    <t>računalne usluge</t>
  </si>
  <si>
    <t>I</t>
  </si>
  <si>
    <t>V</t>
  </si>
  <si>
    <t>IV</t>
  </si>
  <si>
    <t>III</t>
  </si>
  <si>
    <t>Redni broj</t>
  </si>
  <si>
    <t>NAMJENA -VRSTA RASHODA</t>
  </si>
  <si>
    <t>način nabave</t>
  </si>
  <si>
    <t>dinamika nabave</t>
  </si>
  <si>
    <t>Sredstva za "šjp"</t>
  </si>
  <si>
    <t>Sredstva iz ost.djelat.</t>
  </si>
  <si>
    <t>uredski materijal</t>
  </si>
  <si>
    <t>mater.za čišć.i održ.</t>
  </si>
  <si>
    <t>mater.za hig.potrebe</t>
  </si>
  <si>
    <t>ostali materijal</t>
  </si>
  <si>
    <t>mater.za inv.održ.</t>
  </si>
  <si>
    <t>USLUGE</t>
  </si>
  <si>
    <t>OSTALI RASHODI</t>
  </si>
  <si>
    <t>ostali rashodi</t>
  </si>
  <si>
    <t>OPREMA</t>
  </si>
  <si>
    <t>ukupno:</t>
  </si>
  <si>
    <t>m.p.</t>
  </si>
  <si>
    <t>usluge telefona i telefaxa</t>
  </si>
  <si>
    <t>reprezentacija</t>
  </si>
  <si>
    <t>DRŽAVNI PRORAČUN</t>
  </si>
  <si>
    <t>OSTALI PROHODI</t>
  </si>
  <si>
    <t>Sredstva decentr. funkc.</t>
  </si>
  <si>
    <t>Procijenjena vrijednost bez PDV-a</t>
  </si>
  <si>
    <t>planirana vrijednost s PDV</t>
  </si>
  <si>
    <t>pedagoška dokumentacija</t>
  </si>
  <si>
    <t>Računovođa:</t>
  </si>
  <si>
    <t xml:space="preserve">                  Osnovna škola KOSTRENA</t>
  </si>
  <si>
    <t xml:space="preserve">                  Kostrena, Žuknica 1</t>
  </si>
  <si>
    <t>plin</t>
  </si>
  <si>
    <t>grafičke i tiskarske usluge</t>
  </si>
  <si>
    <t>sitan inventar i auto  gume</t>
  </si>
  <si>
    <t>usluge  čuvanja imovine i obveza</t>
  </si>
  <si>
    <t>VLASTITI PRIHODI</t>
  </si>
  <si>
    <t>GRAD RIJEKA</t>
  </si>
  <si>
    <t>šire  javne</t>
  </si>
  <si>
    <t>Ravnateljica:</t>
  </si>
  <si>
    <t>OSNOVNA  ŠKOLA  "NIKOLA TESLA"</t>
  </si>
  <si>
    <t>TRG IVANA KLOBUČARIĆA 1  RIJEKA</t>
  </si>
  <si>
    <t>Bagatelna</t>
  </si>
  <si>
    <t>Javna nabava</t>
  </si>
  <si>
    <t>Tatjana Bandera-Mrakovčić, dipl. uč.</t>
  </si>
  <si>
    <t>službena i radna odjeća</t>
  </si>
  <si>
    <t>ketering</t>
  </si>
  <si>
    <t>kruh i peciva</t>
  </si>
  <si>
    <t>mlijeko i mliječni proizvodi</t>
  </si>
  <si>
    <t>gotovi sendvići, pizze, hot-dog</t>
  </si>
  <si>
    <t>razni kolači</t>
  </si>
  <si>
    <t>salame i namazi</t>
  </si>
  <si>
    <t>sokovi i čajevi</t>
  </si>
  <si>
    <t>ost. usl. za kom. i prijevoz</t>
  </si>
  <si>
    <t>uslug. inv. održ. građ. objekata</t>
  </si>
  <si>
    <t>uslug. inv. održ. postr. i opreme</t>
  </si>
  <si>
    <t>usluge promidžbe i informiranja</t>
  </si>
  <si>
    <t>zdravstvene usluge</t>
  </si>
  <si>
    <t>pristojbe i naknade</t>
  </si>
  <si>
    <t>oprema</t>
  </si>
  <si>
    <t xml:space="preserve"> PLAN NABAVE OSNOVNE ŠKOLE "NIKOLA TESLA" u 2014. GODINI</t>
  </si>
  <si>
    <t>IZVOR OSIGURANIH SREDSTAVA U FINANCIJSKOM PLANU O.Š. ZA 2014GODINU             (pozicija - konto u financijskom planu)</t>
  </si>
  <si>
    <t xml:space="preserve">Plan nabave za 2014.godinu izrađen je u skladu s Zakonom o javnoj nabavi (Narodne novine br. 90/11.) koje je stupio na snagu 01.siječnja 2012. godine </t>
  </si>
  <si>
    <t>U Rijeci ,  23.12. 2013.</t>
  </si>
  <si>
    <t>I-XII/14</t>
  </si>
  <si>
    <t>VI i IX/14</t>
  </si>
  <si>
    <t>Košuljandić Boška</t>
  </si>
  <si>
    <t>OSNOVNA  ŠKOLA "NIKOLA TESLA"</t>
  </si>
  <si>
    <t>TRG IVANA KLOBUČARIĆA  1   RIJEKA</t>
  </si>
  <si>
    <t>UTVRĐIVANJE PLANIRANIH RASHODA ZA 2014. GODINU</t>
  </si>
  <si>
    <t>ZA KOJE SE DONOSI   PLANA NABAVE</t>
  </si>
  <si>
    <t>UKUPNI PLANIRANI RASHODI U  FINANCIJSKOM PLANU</t>
  </si>
  <si>
    <t>ŠKOLE ZA 2014. GODINU</t>
  </si>
  <si>
    <t>II</t>
  </si>
  <si>
    <t>IZUZEĆE PLANIRANIH RASHODA</t>
  </si>
  <si>
    <t>1.</t>
  </si>
  <si>
    <t>rashodi za zaposlene ukupno</t>
  </si>
  <si>
    <t>-</t>
  </si>
  <si>
    <t>plaće za redovan rad</t>
  </si>
  <si>
    <t>ostali rashodi za zaposlene</t>
  </si>
  <si>
    <t>doprinosi na plaću</t>
  </si>
  <si>
    <t>naknada troškova zaposlenima</t>
  </si>
  <si>
    <t>2.</t>
  </si>
  <si>
    <t>ostali rashodi ukupno</t>
  </si>
  <si>
    <t>rashodi za el.energiju</t>
  </si>
  <si>
    <t>opskrba vodom</t>
  </si>
  <si>
    <t>odvoz smeća</t>
  </si>
  <si>
    <t>komunalna i vodoprivredna naknada</t>
  </si>
  <si>
    <t>intelektualne usluge</t>
  </si>
  <si>
    <t>članarine</t>
  </si>
  <si>
    <t>financijski rashodi</t>
  </si>
  <si>
    <t xml:space="preserve"> PLANA NABAVE ŠKOLE (I-II)</t>
  </si>
  <si>
    <t>PDV</t>
  </si>
  <si>
    <t>OSNOVICA ZA 25%</t>
  </si>
  <si>
    <t>OSNOVICA  0</t>
  </si>
  <si>
    <t>PLAN NABAVE ŠKOLE</t>
  </si>
  <si>
    <t>(umanjen za PDV)</t>
  </si>
  <si>
    <t xml:space="preserve">         Rijeka  23.12.2013.</t>
  </si>
  <si>
    <t xml:space="preserve">            Računovođa:                                                                                    Ravnateljica:</t>
  </si>
  <si>
    <t xml:space="preserve"> _______________________</t>
  </si>
  <si>
    <t xml:space="preserve">     ____________________________</t>
  </si>
  <si>
    <t xml:space="preserve">    Košuljandić Boška</t>
  </si>
  <si>
    <t xml:space="preserve">        Tatjana Bandera-Mrakovčić, dipl. uč.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</si>
</sst>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Book Antiqua"/>
      <family val="1"/>
    </font>
    <font>
      <b/>
      <sz val="9"/>
      <name val="Book Antiqua"/>
      <family val="1"/>
    </font>
    <font>
      <b/>
      <sz val="7.5"/>
      <name val="Book Antiqua"/>
      <family val="1"/>
    </font>
    <font>
      <b/>
      <sz val="9"/>
      <color indexed="10"/>
      <name val="Book Antiqua"/>
      <family val="1"/>
    </font>
    <font>
      <b/>
      <sz val="8"/>
      <name val="Book Antiqua"/>
      <family val="1"/>
    </font>
    <font>
      <b/>
      <sz val="8"/>
      <color indexed="12"/>
      <name val="Book Antiqua"/>
      <family val="1"/>
    </font>
    <font>
      <b/>
      <sz val="8"/>
      <color indexed="21"/>
      <name val="Book Antiqua"/>
      <family val="1"/>
    </font>
    <font>
      <b/>
      <sz val="8"/>
      <color indexed="16"/>
      <name val="Book Antiqua"/>
      <family val="1"/>
    </font>
    <font>
      <sz val="8"/>
      <name val="Book Antiqua"/>
      <family val="1"/>
    </font>
    <font>
      <sz val="7.5"/>
      <name val="Book Antiqua"/>
      <family val="1"/>
    </font>
    <font>
      <sz val="7.5"/>
      <color indexed="12"/>
      <name val="Book Antiqua"/>
      <family val="1"/>
    </font>
    <font>
      <sz val="7.5"/>
      <color indexed="21"/>
      <name val="Book Antiqua"/>
      <family val="1"/>
    </font>
    <font>
      <sz val="7.5"/>
      <color indexed="16"/>
      <name val="Book Antiqua"/>
      <family val="1"/>
    </font>
    <font>
      <b/>
      <sz val="7.5"/>
      <color indexed="12"/>
      <name val="Book Antiqua"/>
      <family val="1"/>
    </font>
    <font>
      <b/>
      <sz val="7.5"/>
      <color indexed="21"/>
      <name val="Book Antiqua"/>
      <family val="1"/>
    </font>
    <font>
      <b/>
      <sz val="7.5"/>
      <color indexed="16"/>
      <name val="Book Antiqua"/>
      <family val="1"/>
    </font>
    <font>
      <b/>
      <sz val="10"/>
      <color indexed="10"/>
      <name val="Book Antiqua"/>
      <family val="1"/>
    </font>
    <font>
      <sz val="10"/>
      <name val="Book Antiqua"/>
      <family val="1"/>
    </font>
    <font>
      <b/>
      <sz val="10"/>
      <color indexed="12"/>
      <name val="Book Antiqua"/>
      <family val="1"/>
    </font>
    <font>
      <b/>
      <sz val="10"/>
      <color indexed="21"/>
      <name val="Book Antiqua"/>
      <family val="1"/>
    </font>
    <font>
      <b/>
      <sz val="10"/>
      <color indexed="16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12"/>
      <name val="Clarendon Extended"/>
      <family val="1"/>
    </font>
    <font>
      <b/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7.5"/>
      <color indexed="20"/>
      <name val="Arial"/>
      <family val="0"/>
    </font>
    <font>
      <b/>
      <sz val="10"/>
      <color indexed="20"/>
      <name val="Book Antiqua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14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24" fillId="0" borderId="0" xfId="0" applyNumberFormat="1" applyFont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31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" fontId="6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1" fontId="11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1" fontId="11" fillId="0" borderId="19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14" fontId="20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1" fontId="7" fillId="0" borderId="21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1" fontId="3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3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3" fontId="27" fillId="0" borderId="0" xfId="0" applyNumberFormat="1" applyFont="1" applyAlignment="1">
      <alignment/>
    </xf>
    <xf numFmtId="3" fontId="33" fillId="0" borderId="0" xfId="0" applyNumberFormat="1" applyFont="1" applyBorder="1" applyAlignment="1">
      <alignment/>
    </xf>
    <xf numFmtId="49" fontId="32" fillId="0" borderId="26" xfId="0" applyNumberFormat="1" applyFont="1" applyBorder="1" applyAlignment="1">
      <alignment horizontal="right"/>
    </xf>
    <xf numFmtId="0" fontId="33" fillId="0" borderId="26" xfId="0" applyFont="1" applyBorder="1" applyAlignment="1">
      <alignment/>
    </xf>
    <xf numFmtId="3" fontId="33" fillId="33" borderId="26" xfId="0" applyNumberFormat="1" applyFont="1" applyFill="1" applyBorder="1" applyAlignment="1">
      <alignment vertical="center"/>
    </xf>
    <xf numFmtId="49" fontId="27" fillId="0" borderId="26" xfId="0" applyNumberFormat="1" applyFont="1" applyBorder="1" applyAlignment="1">
      <alignment horizontal="right"/>
    </xf>
    <xf numFmtId="3" fontId="33" fillId="0" borderId="26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0" fontId="33" fillId="0" borderId="26" xfId="0" applyFont="1" applyBorder="1" applyAlignment="1">
      <alignment horizontal="left"/>
    </xf>
    <xf numFmtId="1" fontId="32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3" fontId="33" fillId="0" borderId="0" xfId="0" applyNumberFormat="1" applyFont="1" applyAlignment="1">
      <alignment/>
    </xf>
    <xf numFmtId="0" fontId="32" fillId="0" borderId="0" xfId="0" applyFont="1" applyAlignment="1">
      <alignment/>
    </xf>
    <xf numFmtId="1" fontId="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" fontId="3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1" fontId="5" fillId="0" borderId="29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tabSelected="1" zoomScale="150" zoomScaleNormal="150" zoomScalePageLayoutView="0" workbookViewId="0" topLeftCell="A1">
      <selection activeCell="D22" sqref="D22"/>
    </sheetView>
  </sheetViews>
  <sheetFormatPr defaultColWidth="9.140625" defaultRowHeight="12.75"/>
  <cols>
    <col min="1" max="1" width="6.8515625" style="12" customWidth="1"/>
    <col min="2" max="2" width="31.140625" style="2" customWidth="1"/>
    <col min="3" max="3" width="12.7109375" style="2" customWidth="1"/>
    <col min="4" max="4" width="10.421875" style="31" customWidth="1"/>
    <col min="5" max="5" width="13.28125" style="11" customWidth="1"/>
    <col min="6" max="6" width="10.7109375" style="11" customWidth="1"/>
    <col min="7" max="7" width="12.7109375" style="5" customWidth="1"/>
    <col min="8" max="8" width="10.7109375" style="5" hidden="1" customWidth="1"/>
    <col min="9" max="9" width="13.140625" style="5" customWidth="1"/>
    <col min="10" max="10" width="11.28125" style="5" customWidth="1"/>
    <col min="11" max="11" width="12.140625" style="8" customWidth="1"/>
    <col min="12" max="12" width="10.7109375" style="9" hidden="1" customWidth="1"/>
    <col min="13" max="13" width="10.7109375" style="10" customWidth="1"/>
    <col min="14" max="14" width="9.140625" style="1" customWidth="1"/>
    <col min="15" max="16384" width="9.140625" style="2" customWidth="1"/>
  </cols>
  <sheetData>
    <row r="2" spans="1:14" s="45" customFormat="1" ht="15">
      <c r="A2" s="38" t="s">
        <v>34</v>
      </c>
      <c r="B2" s="38" t="s">
        <v>44</v>
      </c>
      <c r="C2" s="38"/>
      <c r="D2" s="39"/>
      <c r="E2" s="51"/>
      <c r="F2" s="30"/>
      <c r="G2" s="40"/>
      <c r="H2" s="40"/>
      <c r="I2" s="40"/>
      <c r="J2" s="40"/>
      <c r="K2" s="41"/>
      <c r="L2" s="42"/>
      <c r="M2" s="43"/>
      <c r="N2" s="44"/>
    </row>
    <row r="3" spans="1:14" s="45" customFormat="1" ht="15">
      <c r="A3" s="38" t="s">
        <v>35</v>
      </c>
      <c r="B3" s="38" t="s">
        <v>45</v>
      </c>
      <c r="C3" s="38"/>
      <c r="D3" s="39"/>
      <c r="E3" s="30"/>
      <c r="F3" s="30"/>
      <c r="G3" s="40"/>
      <c r="H3" s="40"/>
      <c r="I3" s="40"/>
      <c r="J3" s="40"/>
      <c r="K3" s="41"/>
      <c r="L3" s="42"/>
      <c r="M3" s="43"/>
      <c r="N3" s="44"/>
    </row>
    <row r="4" ht="13.5">
      <c r="A4" s="11"/>
    </row>
    <row r="5" spans="1:14" s="37" customFormat="1" ht="15.75">
      <c r="A5" s="133" t="s">
        <v>64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36"/>
    </row>
    <row r="6" spans="2:13" ht="13.5">
      <c r="B6" s="11"/>
      <c r="C6" s="11"/>
      <c r="D6" s="32"/>
      <c r="G6" s="13"/>
      <c r="H6" s="13"/>
      <c r="I6" s="13"/>
      <c r="J6" s="13"/>
      <c r="K6" s="14"/>
      <c r="L6" s="15"/>
      <c r="M6" s="16"/>
    </row>
    <row r="7" ht="14.25" thickBot="1"/>
    <row r="8" spans="1:14" s="3" customFormat="1" ht="26.25" customHeight="1">
      <c r="A8" s="152" t="s">
        <v>8</v>
      </c>
      <c r="B8" s="149" t="s">
        <v>9</v>
      </c>
      <c r="C8" s="124" t="s">
        <v>30</v>
      </c>
      <c r="D8" s="146" t="s">
        <v>31</v>
      </c>
      <c r="E8" s="124" t="s">
        <v>10</v>
      </c>
      <c r="F8" s="124" t="s">
        <v>11</v>
      </c>
      <c r="G8" s="139" t="s">
        <v>65</v>
      </c>
      <c r="H8" s="140"/>
      <c r="I8" s="140"/>
      <c r="J8" s="140"/>
      <c r="K8" s="140"/>
      <c r="L8" s="140"/>
      <c r="M8" s="141"/>
      <c r="N8" s="7"/>
    </row>
    <row r="9" spans="1:14" s="3" customFormat="1" ht="22.5" customHeight="1">
      <c r="A9" s="153"/>
      <c r="B9" s="150"/>
      <c r="C9" s="125"/>
      <c r="D9" s="147"/>
      <c r="E9" s="144"/>
      <c r="F9" s="142"/>
      <c r="G9" s="137" t="s">
        <v>41</v>
      </c>
      <c r="H9" s="138"/>
      <c r="I9" s="138"/>
      <c r="J9" s="67" t="s">
        <v>40</v>
      </c>
      <c r="K9" s="135" t="s">
        <v>27</v>
      </c>
      <c r="L9" s="136"/>
      <c r="M9" s="68" t="s">
        <v>28</v>
      </c>
      <c r="N9" s="7"/>
    </row>
    <row r="10" spans="1:14" s="3" customFormat="1" ht="24" customHeight="1" thickBot="1">
      <c r="A10" s="154"/>
      <c r="B10" s="151"/>
      <c r="C10" s="126"/>
      <c r="D10" s="148"/>
      <c r="E10" s="145"/>
      <c r="F10" s="143"/>
      <c r="G10" s="69" t="s">
        <v>29</v>
      </c>
      <c r="H10" s="69" t="s">
        <v>12</v>
      </c>
      <c r="I10" s="69" t="s">
        <v>42</v>
      </c>
      <c r="J10" s="69"/>
      <c r="K10" s="70"/>
      <c r="L10" s="71" t="s">
        <v>13</v>
      </c>
      <c r="M10" s="72"/>
      <c r="N10" s="7"/>
    </row>
    <row r="11" spans="1:13" ht="12.75" customHeight="1" thickTop="1">
      <c r="A11" s="61" t="s">
        <v>4</v>
      </c>
      <c r="B11" s="59" t="s">
        <v>0</v>
      </c>
      <c r="C11" s="57">
        <f>C28+C27+C26+C25+C24+C23+C22+C21+C20+C19+C18+C17+C16+C15+C14+C13+C12</f>
        <v>856945.6</v>
      </c>
      <c r="D11" s="46">
        <f>D28+D27+D26+D25+D24+D23+D22+D21+D20+D19+D18+D17+D16+D15+D14+D13+D12</f>
        <v>1071182</v>
      </c>
      <c r="E11" s="47"/>
      <c r="F11" s="47"/>
      <c r="G11" s="48"/>
      <c r="H11" s="48"/>
      <c r="I11" s="48"/>
      <c r="J11" s="48"/>
      <c r="K11" s="49"/>
      <c r="L11" s="48"/>
      <c r="M11" s="62"/>
    </row>
    <row r="12" spans="1:13" ht="12.75" customHeight="1">
      <c r="A12" s="63">
        <v>1</v>
      </c>
      <c r="B12" s="20" t="s">
        <v>14</v>
      </c>
      <c r="C12" s="52">
        <f>D12/1.25</f>
        <v>32000</v>
      </c>
      <c r="D12" s="34">
        <v>40000</v>
      </c>
      <c r="E12" s="21" t="s">
        <v>46</v>
      </c>
      <c r="F12" s="22" t="s">
        <v>68</v>
      </c>
      <c r="G12" s="54">
        <v>32211</v>
      </c>
      <c r="H12" s="23"/>
      <c r="I12" s="23">
        <v>32211</v>
      </c>
      <c r="J12" s="23"/>
      <c r="K12" s="24">
        <v>32211</v>
      </c>
      <c r="L12" s="25">
        <v>32211</v>
      </c>
      <c r="M12" s="64">
        <v>32211</v>
      </c>
    </row>
    <row r="13" spans="1:13" ht="12.75" customHeight="1">
      <c r="A13" s="63">
        <v>2</v>
      </c>
      <c r="B13" s="20" t="s">
        <v>1</v>
      </c>
      <c r="C13" s="52">
        <f aca="true" t="shared" si="0" ref="C13:C28">D13/1.25</f>
        <v>5600</v>
      </c>
      <c r="D13" s="34">
        <v>7000</v>
      </c>
      <c r="E13" s="21" t="s">
        <v>46</v>
      </c>
      <c r="F13" s="22" t="s">
        <v>68</v>
      </c>
      <c r="G13" s="54">
        <v>32212</v>
      </c>
      <c r="H13" s="23"/>
      <c r="I13" s="23"/>
      <c r="J13" s="23"/>
      <c r="K13" s="24"/>
      <c r="L13" s="25"/>
      <c r="M13" s="64">
        <v>32212</v>
      </c>
    </row>
    <row r="14" spans="1:13" ht="12.75" customHeight="1">
      <c r="A14" s="63">
        <v>3</v>
      </c>
      <c r="B14" s="20" t="s">
        <v>15</v>
      </c>
      <c r="C14" s="52">
        <f t="shared" si="0"/>
        <v>7200</v>
      </c>
      <c r="D14" s="34">
        <v>9000</v>
      </c>
      <c r="E14" s="21" t="s">
        <v>46</v>
      </c>
      <c r="F14" s="22" t="s">
        <v>68</v>
      </c>
      <c r="G14" s="54">
        <v>32214</v>
      </c>
      <c r="H14" s="23"/>
      <c r="I14" s="23"/>
      <c r="J14" s="23"/>
      <c r="K14" s="24"/>
      <c r="L14" s="25">
        <v>32214</v>
      </c>
      <c r="M14" s="64">
        <v>32214</v>
      </c>
    </row>
    <row r="15" spans="1:13" ht="12.75" customHeight="1">
      <c r="A15" s="63">
        <v>4</v>
      </c>
      <c r="B15" s="20" t="s">
        <v>16</v>
      </c>
      <c r="C15" s="52">
        <f t="shared" si="0"/>
        <v>16800</v>
      </c>
      <c r="D15" s="34">
        <v>21000</v>
      </c>
      <c r="E15" s="21" t="s">
        <v>46</v>
      </c>
      <c r="F15" s="22" t="s">
        <v>68</v>
      </c>
      <c r="G15" s="54">
        <v>32216</v>
      </c>
      <c r="H15" s="23"/>
      <c r="I15" s="23"/>
      <c r="J15" s="23"/>
      <c r="K15" s="24"/>
      <c r="L15" s="25">
        <v>32216</v>
      </c>
      <c r="M15" s="64">
        <v>32216</v>
      </c>
    </row>
    <row r="16" spans="1:13" ht="12.75" customHeight="1">
      <c r="A16" s="63">
        <v>5</v>
      </c>
      <c r="B16" s="20" t="s">
        <v>17</v>
      </c>
      <c r="C16" s="52">
        <f t="shared" si="0"/>
        <v>2400</v>
      </c>
      <c r="D16" s="34">
        <v>3000</v>
      </c>
      <c r="E16" s="21" t="s">
        <v>46</v>
      </c>
      <c r="F16" s="22" t="s">
        <v>68</v>
      </c>
      <c r="G16" s="54">
        <v>32219</v>
      </c>
      <c r="H16" s="23">
        <v>32219</v>
      </c>
      <c r="I16" s="23"/>
      <c r="J16" s="23"/>
      <c r="K16" s="24">
        <v>32219</v>
      </c>
      <c r="L16" s="25">
        <v>32219</v>
      </c>
      <c r="M16" s="64">
        <v>32219</v>
      </c>
    </row>
    <row r="17" spans="1:13" ht="12.75" customHeight="1">
      <c r="A17" s="63">
        <v>6</v>
      </c>
      <c r="B17" s="20" t="s">
        <v>32</v>
      </c>
      <c r="C17" s="52">
        <f t="shared" si="0"/>
        <v>4480</v>
      </c>
      <c r="D17" s="92">
        <v>5600</v>
      </c>
      <c r="E17" s="21" t="s">
        <v>46</v>
      </c>
      <c r="F17" s="22" t="s">
        <v>69</v>
      </c>
      <c r="G17" s="54">
        <v>32219</v>
      </c>
      <c r="H17" s="23"/>
      <c r="I17" s="23"/>
      <c r="J17" s="23"/>
      <c r="K17" s="24"/>
      <c r="L17" s="25"/>
      <c r="M17" s="64"/>
    </row>
    <row r="18" spans="1:13" ht="12.75" customHeight="1">
      <c r="A18" s="63">
        <v>7</v>
      </c>
      <c r="B18" s="20" t="s">
        <v>18</v>
      </c>
      <c r="C18" s="52">
        <f t="shared" si="0"/>
        <v>8000</v>
      </c>
      <c r="D18" s="34">
        <v>10000</v>
      </c>
      <c r="E18" s="21" t="s">
        <v>46</v>
      </c>
      <c r="F18" s="22" t="s">
        <v>68</v>
      </c>
      <c r="G18" s="54">
        <v>3224</v>
      </c>
      <c r="H18" s="23"/>
      <c r="I18" s="23"/>
      <c r="J18" s="23">
        <v>3224</v>
      </c>
      <c r="K18" s="24"/>
      <c r="L18" s="25">
        <v>32244</v>
      </c>
      <c r="M18" s="64">
        <v>3224</v>
      </c>
    </row>
    <row r="19" spans="1:13" ht="12.75" customHeight="1">
      <c r="A19" s="63">
        <v>8</v>
      </c>
      <c r="B19" s="20" t="s">
        <v>38</v>
      </c>
      <c r="C19" s="52">
        <f t="shared" si="0"/>
        <v>9600</v>
      </c>
      <c r="D19" s="34">
        <v>12000</v>
      </c>
      <c r="E19" s="21" t="s">
        <v>46</v>
      </c>
      <c r="F19" s="22" t="s">
        <v>68</v>
      </c>
      <c r="G19" s="54">
        <v>32251</v>
      </c>
      <c r="H19" s="23"/>
      <c r="I19" s="23"/>
      <c r="J19" s="23"/>
      <c r="K19" s="24"/>
      <c r="L19" s="25">
        <v>32251</v>
      </c>
      <c r="M19" s="64">
        <v>32251</v>
      </c>
    </row>
    <row r="20" spans="1:13" ht="12.75" customHeight="1">
      <c r="A20" s="63">
        <v>9</v>
      </c>
      <c r="B20" s="20" t="s">
        <v>49</v>
      </c>
      <c r="C20" s="52">
        <f t="shared" si="0"/>
        <v>3520</v>
      </c>
      <c r="D20" s="34">
        <v>4400</v>
      </c>
      <c r="E20" s="21" t="s">
        <v>46</v>
      </c>
      <c r="F20" s="22" t="s">
        <v>68</v>
      </c>
      <c r="G20" s="54">
        <v>32271</v>
      </c>
      <c r="H20" s="23"/>
      <c r="I20" s="23"/>
      <c r="J20" s="23"/>
      <c r="K20" s="24"/>
      <c r="L20" s="25"/>
      <c r="M20" s="64"/>
    </row>
    <row r="21" spans="1:13" ht="12.75" customHeight="1">
      <c r="A21" s="63">
        <v>10</v>
      </c>
      <c r="B21" s="20" t="s">
        <v>36</v>
      </c>
      <c r="C21" s="52">
        <f t="shared" si="0"/>
        <v>184000</v>
      </c>
      <c r="D21" s="34">
        <v>230000</v>
      </c>
      <c r="E21" s="21" t="s">
        <v>47</v>
      </c>
      <c r="F21" s="22" t="s">
        <v>68</v>
      </c>
      <c r="G21" s="54">
        <v>32233</v>
      </c>
      <c r="H21" s="23"/>
      <c r="I21" s="23"/>
      <c r="J21" s="23"/>
      <c r="K21" s="24"/>
      <c r="L21" s="25"/>
      <c r="M21" s="64"/>
    </row>
    <row r="22" spans="1:13" ht="12.75" customHeight="1">
      <c r="A22" s="63">
        <v>11</v>
      </c>
      <c r="B22" s="20" t="s">
        <v>50</v>
      </c>
      <c r="C22" s="52">
        <f>D22/1.25</f>
        <v>412945.6</v>
      </c>
      <c r="D22" s="34">
        <v>516182</v>
      </c>
      <c r="E22" s="21" t="s">
        <v>47</v>
      </c>
      <c r="F22" s="22" t="s">
        <v>68</v>
      </c>
      <c r="G22" s="54"/>
      <c r="H22" s="23"/>
      <c r="I22" s="23"/>
      <c r="J22" s="23"/>
      <c r="K22" s="24"/>
      <c r="L22" s="25"/>
      <c r="M22" s="64">
        <v>32224</v>
      </c>
    </row>
    <row r="23" spans="1:13" ht="12.75" customHeight="1">
      <c r="A23" s="63">
        <v>12</v>
      </c>
      <c r="B23" s="20" t="s">
        <v>51</v>
      </c>
      <c r="C23" s="52">
        <f t="shared" si="0"/>
        <v>36000</v>
      </c>
      <c r="D23" s="34">
        <v>45000</v>
      </c>
      <c r="E23" s="21" t="s">
        <v>46</v>
      </c>
      <c r="F23" s="22" t="s">
        <v>68</v>
      </c>
      <c r="G23" s="54"/>
      <c r="H23" s="23"/>
      <c r="I23" s="23"/>
      <c r="J23" s="23"/>
      <c r="K23" s="24"/>
      <c r="L23" s="25"/>
      <c r="M23" s="64">
        <v>32224</v>
      </c>
    </row>
    <row r="24" spans="1:13" ht="12.75" customHeight="1">
      <c r="A24" s="63">
        <v>13</v>
      </c>
      <c r="B24" s="20" t="s">
        <v>52</v>
      </c>
      <c r="C24" s="52">
        <f t="shared" si="0"/>
        <v>24800</v>
      </c>
      <c r="D24" s="34">
        <v>31000</v>
      </c>
      <c r="E24" s="21" t="s">
        <v>46</v>
      </c>
      <c r="F24" s="22" t="s">
        <v>68</v>
      </c>
      <c r="G24" s="54"/>
      <c r="H24" s="23"/>
      <c r="I24" s="23"/>
      <c r="J24" s="23"/>
      <c r="K24" s="24"/>
      <c r="L24" s="25"/>
      <c r="M24" s="64">
        <v>32224</v>
      </c>
    </row>
    <row r="25" spans="1:13" ht="12.75" customHeight="1">
      <c r="A25" s="63">
        <v>14</v>
      </c>
      <c r="B25" s="20" t="s">
        <v>53</v>
      </c>
      <c r="C25" s="52">
        <f t="shared" si="0"/>
        <v>40800</v>
      </c>
      <c r="D25" s="34">
        <v>51000</v>
      </c>
      <c r="E25" s="21" t="s">
        <v>46</v>
      </c>
      <c r="F25" s="22" t="s">
        <v>68</v>
      </c>
      <c r="G25" s="54"/>
      <c r="H25" s="23"/>
      <c r="I25" s="23"/>
      <c r="J25" s="23"/>
      <c r="K25" s="24"/>
      <c r="L25" s="25"/>
      <c r="M25" s="64">
        <v>32224</v>
      </c>
    </row>
    <row r="26" spans="1:13" ht="12.75" customHeight="1">
      <c r="A26" s="63">
        <v>15</v>
      </c>
      <c r="B26" s="20" t="s">
        <v>54</v>
      </c>
      <c r="C26" s="52">
        <f t="shared" si="0"/>
        <v>46400</v>
      </c>
      <c r="D26" s="34">
        <v>58000</v>
      </c>
      <c r="E26" s="21" t="s">
        <v>46</v>
      </c>
      <c r="F26" s="22" t="s">
        <v>68</v>
      </c>
      <c r="G26" s="54"/>
      <c r="H26" s="23"/>
      <c r="I26" s="23"/>
      <c r="J26" s="23"/>
      <c r="K26" s="24"/>
      <c r="L26" s="25"/>
      <c r="M26" s="64">
        <v>32224</v>
      </c>
    </row>
    <row r="27" spans="1:13" ht="12.75" customHeight="1">
      <c r="A27" s="63">
        <v>16</v>
      </c>
      <c r="B27" s="20" t="s">
        <v>55</v>
      </c>
      <c r="C27" s="52">
        <f t="shared" si="0"/>
        <v>13600</v>
      </c>
      <c r="D27" s="34">
        <v>17000</v>
      </c>
      <c r="E27" s="21" t="s">
        <v>46</v>
      </c>
      <c r="F27" s="22" t="s">
        <v>68</v>
      </c>
      <c r="G27" s="54"/>
      <c r="H27" s="23"/>
      <c r="I27" s="23"/>
      <c r="J27" s="23"/>
      <c r="K27" s="24"/>
      <c r="L27" s="25"/>
      <c r="M27" s="64">
        <v>32224</v>
      </c>
    </row>
    <row r="28" spans="1:13" ht="12.75" customHeight="1">
      <c r="A28" s="63">
        <v>17</v>
      </c>
      <c r="B28" s="20" t="s">
        <v>56</v>
      </c>
      <c r="C28" s="52">
        <f t="shared" si="0"/>
        <v>8800</v>
      </c>
      <c r="D28" s="34">
        <v>11000</v>
      </c>
      <c r="E28" s="21" t="s">
        <v>46</v>
      </c>
      <c r="F28" s="22" t="s">
        <v>68</v>
      </c>
      <c r="G28" s="54"/>
      <c r="H28" s="23"/>
      <c r="I28" s="23"/>
      <c r="J28" s="23"/>
      <c r="K28" s="24"/>
      <c r="L28" s="25"/>
      <c r="M28" s="64">
        <v>32224</v>
      </c>
    </row>
    <row r="29" spans="1:13" ht="12.75" customHeight="1">
      <c r="A29" s="65" t="s">
        <v>7</v>
      </c>
      <c r="B29" s="58" t="s">
        <v>19</v>
      </c>
      <c r="C29" s="56">
        <f>SUM(C30:C39)</f>
        <v>146760</v>
      </c>
      <c r="D29" s="33">
        <f>SUM(D30:D39)</f>
        <v>183450</v>
      </c>
      <c r="E29" s="17"/>
      <c r="F29" s="17"/>
      <c r="G29" s="18"/>
      <c r="H29" s="18"/>
      <c r="I29" s="26"/>
      <c r="J29" s="26"/>
      <c r="K29" s="19">
        <v>32234</v>
      </c>
      <c r="L29" s="18"/>
      <c r="M29" s="64"/>
    </row>
    <row r="30" spans="1:13" ht="12.75" customHeight="1">
      <c r="A30" s="63">
        <v>18</v>
      </c>
      <c r="B30" s="20" t="s">
        <v>25</v>
      </c>
      <c r="C30" s="52">
        <f aca="true" t="shared" si="1" ref="C30:C39">D30/1.25</f>
        <v>14400</v>
      </c>
      <c r="D30" s="34">
        <v>18000</v>
      </c>
      <c r="E30" s="21" t="s">
        <v>46</v>
      </c>
      <c r="F30" s="22" t="s">
        <v>68</v>
      </c>
      <c r="G30" s="23">
        <v>32311</v>
      </c>
      <c r="H30" s="27"/>
      <c r="I30" s="22"/>
      <c r="J30" s="22"/>
      <c r="K30" s="28"/>
      <c r="L30" s="27"/>
      <c r="M30" s="64">
        <v>32311</v>
      </c>
    </row>
    <row r="31" spans="1:13" ht="12.75" customHeight="1">
      <c r="A31" s="63">
        <v>19</v>
      </c>
      <c r="B31" s="20" t="s">
        <v>2</v>
      </c>
      <c r="C31" s="52">
        <f t="shared" si="1"/>
        <v>4000</v>
      </c>
      <c r="D31" s="34">
        <v>5000</v>
      </c>
      <c r="E31" s="21" t="s">
        <v>46</v>
      </c>
      <c r="F31" s="22" t="s">
        <v>68</v>
      </c>
      <c r="G31" s="23">
        <v>32313</v>
      </c>
      <c r="H31" s="27"/>
      <c r="I31" s="22"/>
      <c r="J31" s="22"/>
      <c r="K31" s="28"/>
      <c r="L31" s="27"/>
      <c r="M31" s="64">
        <v>32313</v>
      </c>
    </row>
    <row r="32" spans="1:13" ht="12.75" customHeight="1">
      <c r="A32" s="63">
        <v>20</v>
      </c>
      <c r="B32" s="20" t="s">
        <v>57</v>
      </c>
      <c r="C32" s="52">
        <f t="shared" si="1"/>
        <v>9600</v>
      </c>
      <c r="D32" s="34">
        <v>12000</v>
      </c>
      <c r="E32" s="21" t="s">
        <v>46</v>
      </c>
      <c r="F32" s="22" t="s">
        <v>68</v>
      </c>
      <c r="G32" s="23">
        <v>32319</v>
      </c>
      <c r="H32" s="23"/>
      <c r="I32" s="29"/>
      <c r="J32" s="55"/>
      <c r="K32" s="24">
        <v>32319</v>
      </c>
      <c r="L32" s="25"/>
      <c r="M32" s="64">
        <v>32319</v>
      </c>
    </row>
    <row r="33" spans="1:13" ht="12.75" customHeight="1">
      <c r="A33" s="63">
        <v>21</v>
      </c>
      <c r="B33" s="20" t="s">
        <v>58</v>
      </c>
      <c r="C33" s="52">
        <f t="shared" si="1"/>
        <v>58360</v>
      </c>
      <c r="D33" s="34">
        <v>72950</v>
      </c>
      <c r="E33" s="21" t="s">
        <v>46</v>
      </c>
      <c r="F33" s="22" t="s">
        <v>68</v>
      </c>
      <c r="G33" s="23">
        <v>32321</v>
      </c>
      <c r="H33" s="23"/>
      <c r="I33" s="29"/>
      <c r="J33" s="29"/>
      <c r="K33" s="24"/>
      <c r="L33" s="25"/>
      <c r="M33" s="64">
        <v>32321</v>
      </c>
    </row>
    <row r="34" spans="1:13" ht="12.75" customHeight="1">
      <c r="A34" s="63">
        <v>22</v>
      </c>
      <c r="B34" s="20" t="s">
        <v>59</v>
      </c>
      <c r="C34" s="52">
        <f t="shared" si="1"/>
        <v>12200</v>
      </c>
      <c r="D34" s="34">
        <v>15250</v>
      </c>
      <c r="E34" s="21" t="s">
        <v>46</v>
      </c>
      <c r="F34" s="22" t="s">
        <v>68</v>
      </c>
      <c r="G34" s="23">
        <v>32322</v>
      </c>
      <c r="H34" s="23"/>
      <c r="I34" s="29"/>
      <c r="J34" s="29"/>
      <c r="K34" s="24"/>
      <c r="L34" s="25"/>
      <c r="M34" s="64">
        <v>32322</v>
      </c>
    </row>
    <row r="35" spans="1:13" ht="12.75" customHeight="1">
      <c r="A35" s="63">
        <v>23</v>
      </c>
      <c r="B35" s="20" t="s">
        <v>60</v>
      </c>
      <c r="C35" s="52">
        <f t="shared" si="1"/>
        <v>6000</v>
      </c>
      <c r="D35" s="34">
        <v>7500</v>
      </c>
      <c r="E35" s="21" t="s">
        <v>46</v>
      </c>
      <c r="F35" s="22" t="s">
        <v>68</v>
      </c>
      <c r="G35" s="23">
        <v>3233</v>
      </c>
      <c r="H35" s="23"/>
      <c r="I35" s="29"/>
      <c r="J35" s="29"/>
      <c r="K35" s="24"/>
      <c r="L35" s="25"/>
      <c r="M35" s="64">
        <v>3233</v>
      </c>
    </row>
    <row r="36" spans="1:13" ht="12.75" customHeight="1">
      <c r="A36" s="63">
        <v>24</v>
      </c>
      <c r="B36" s="20" t="s">
        <v>61</v>
      </c>
      <c r="C36" s="52">
        <f t="shared" si="1"/>
        <v>17000</v>
      </c>
      <c r="D36" s="34">
        <v>21250</v>
      </c>
      <c r="E36" s="21" t="s">
        <v>46</v>
      </c>
      <c r="F36" s="22" t="s">
        <v>68</v>
      </c>
      <c r="G36" s="23">
        <v>3236</v>
      </c>
      <c r="H36" s="23"/>
      <c r="I36" s="23"/>
      <c r="J36" s="23"/>
      <c r="K36" s="24"/>
      <c r="L36" s="25"/>
      <c r="M36" s="64"/>
    </row>
    <row r="37" spans="1:13" ht="12.75" customHeight="1">
      <c r="A37" s="63">
        <v>25</v>
      </c>
      <c r="B37" s="20" t="s">
        <v>3</v>
      </c>
      <c r="C37" s="52">
        <f t="shared" si="1"/>
        <v>10600</v>
      </c>
      <c r="D37" s="34">
        <v>13250</v>
      </c>
      <c r="E37" s="21" t="s">
        <v>46</v>
      </c>
      <c r="F37" s="22" t="s">
        <v>68</v>
      </c>
      <c r="G37" s="23">
        <v>3238</v>
      </c>
      <c r="H37" s="23"/>
      <c r="I37" s="23"/>
      <c r="J37" s="23"/>
      <c r="K37" s="24"/>
      <c r="L37" s="25"/>
      <c r="M37" s="64">
        <v>3238</v>
      </c>
    </row>
    <row r="38" spans="1:13" ht="12.75" customHeight="1">
      <c r="A38" s="63">
        <v>26</v>
      </c>
      <c r="B38" s="20" t="s">
        <v>37</v>
      </c>
      <c r="C38" s="52">
        <f t="shared" si="1"/>
        <v>12800</v>
      </c>
      <c r="D38" s="34">
        <v>16000</v>
      </c>
      <c r="E38" s="21" t="s">
        <v>46</v>
      </c>
      <c r="F38" s="22" t="s">
        <v>68</v>
      </c>
      <c r="G38" s="23">
        <v>32391</v>
      </c>
      <c r="H38" s="23"/>
      <c r="I38" s="23"/>
      <c r="J38" s="53"/>
      <c r="K38" s="24"/>
      <c r="L38" s="25"/>
      <c r="M38" s="64"/>
    </row>
    <row r="39" spans="1:13" ht="12.75" customHeight="1">
      <c r="A39" s="63">
        <v>27</v>
      </c>
      <c r="B39" s="20" t="s">
        <v>39</v>
      </c>
      <c r="C39" s="52">
        <f t="shared" si="1"/>
        <v>1800</v>
      </c>
      <c r="D39" s="34">
        <v>2250</v>
      </c>
      <c r="E39" s="21" t="s">
        <v>46</v>
      </c>
      <c r="F39" s="22" t="s">
        <v>68</v>
      </c>
      <c r="G39" s="23">
        <v>32396</v>
      </c>
      <c r="H39" s="23"/>
      <c r="I39" s="23"/>
      <c r="J39" s="53"/>
      <c r="K39" s="24"/>
      <c r="L39" s="25"/>
      <c r="M39" s="64"/>
    </row>
    <row r="40" spans="1:13" ht="15">
      <c r="A40" s="65" t="s">
        <v>6</v>
      </c>
      <c r="B40" s="58" t="s">
        <v>20</v>
      </c>
      <c r="C40" s="56">
        <f>SUM(C41:C43)</f>
        <v>3560</v>
      </c>
      <c r="D40" s="33">
        <f>SUM(D41:D43)</f>
        <v>4450</v>
      </c>
      <c r="E40" s="17"/>
      <c r="F40" s="17"/>
      <c r="G40" s="18"/>
      <c r="H40" s="18"/>
      <c r="I40" s="18"/>
      <c r="J40" s="18"/>
      <c r="K40" s="19"/>
      <c r="L40" s="18"/>
      <c r="M40" s="66"/>
    </row>
    <row r="41" spans="1:13" ht="15">
      <c r="A41" s="63">
        <v>28</v>
      </c>
      <c r="B41" s="20" t="s">
        <v>62</v>
      </c>
      <c r="C41" s="52">
        <f>D41/1.25</f>
        <v>1000</v>
      </c>
      <c r="D41" s="34">
        <v>1250</v>
      </c>
      <c r="E41" s="21" t="s">
        <v>46</v>
      </c>
      <c r="F41" s="22" t="s">
        <v>68</v>
      </c>
      <c r="G41" s="23">
        <v>3295</v>
      </c>
      <c r="H41" s="18"/>
      <c r="I41" s="18"/>
      <c r="J41" s="18"/>
      <c r="K41" s="19"/>
      <c r="L41" s="18"/>
      <c r="M41" s="66">
        <v>3295</v>
      </c>
    </row>
    <row r="42" spans="1:13" ht="15">
      <c r="A42" s="63">
        <v>29</v>
      </c>
      <c r="B42" s="20" t="s">
        <v>26</v>
      </c>
      <c r="C42" s="52">
        <f>D42/1.25</f>
        <v>1360</v>
      </c>
      <c r="D42" s="34">
        <v>1700</v>
      </c>
      <c r="E42" s="21" t="s">
        <v>46</v>
      </c>
      <c r="F42" s="22" t="s">
        <v>68</v>
      </c>
      <c r="G42" s="23">
        <v>32931</v>
      </c>
      <c r="H42" s="18"/>
      <c r="I42" s="18"/>
      <c r="J42" s="18"/>
      <c r="K42" s="19"/>
      <c r="L42" s="18"/>
      <c r="M42" s="66">
        <v>32931</v>
      </c>
    </row>
    <row r="43" spans="1:13" ht="15">
      <c r="A43" s="63">
        <v>30</v>
      </c>
      <c r="B43" s="20" t="s">
        <v>21</v>
      </c>
      <c r="C43" s="52">
        <f>D43/1.25</f>
        <v>1200</v>
      </c>
      <c r="D43" s="34">
        <v>1500</v>
      </c>
      <c r="E43" s="21" t="s">
        <v>46</v>
      </c>
      <c r="F43" s="22" t="s">
        <v>68</v>
      </c>
      <c r="G43" s="23"/>
      <c r="H43" s="23"/>
      <c r="I43" s="23"/>
      <c r="J43" s="23"/>
      <c r="K43" s="24"/>
      <c r="L43" s="25">
        <v>32999</v>
      </c>
      <c r="M43" s="64">
        <v>32999</v>
      </c>
    </row>
    <row r="44" spans="1:13" ht="15">
      <c r="A44" s="65" t="s">
        <v>5</v>
      </c>
      <c r="B44" s="58" t="s">
        <v>22</v>
      </c>
      <c r="C44" s="56">
        <f>C45</f>
        <v>10800</v>
      </c>
      <c r="D44" s="33">
        <f>D45</f>
        <v>13500</v>
      </c>
      <c r="E44" s="17"/>
      <c r="F44" s="17"/>
      <c r="G44" s="18"/>
      <c r="H44" s="18"/>
      <c r="I44" s="18"/>
      <c r="J44" s="18"/>
      <c r="K44" s="19"/>
      <c r="L44" s="18"/>
      <c r="M44" s="66"/>
    </row>
    <row r="45" spans="1:13" ht="15">
      <c r="A45" s="63">
        <v>31</v>
      </c>
      <c r="B45" s="20" t="s">
        <v>63</v>
      </c>
      <c r="C45" s="52">
        <f>D45/1.25</f>
        <v>10800</v>
      </c>
      <c r="D45" s="34">
        <v>13500</v>
      </c>
      <c r="E45" s="21" t="s">
        <v>46</v>
      </c>
      <c r="F45" s="22" t="s">
        <v>68</v>
      </c>
      <c r="G45" s="23"/>
      <c r="H45" s="23"/>
      <c r="I45" s="23"/>
      <c r="J45" s="23"/>
      <c r="K45" s="24"/>
      <c r="L45" s="25">
        <v>42211</v>
      </c>
      <c r="M45" s="64">
        <v>42212</v>
      </c>
    </row>
    <row r="46" spans="1:13" ht="15.75" thickBot="1">
      <c r="A46" s="73"/>
      <c r="B46" s="60"/>
      <c r="C46" s="74"/>
      <c r="D46" s="75"/>
      <c r="E46" s="76"/>
      <c r="F46" s="77"/>
      <c r="G46" s="78"/>
      <c r="H46" s="78"/>
      <c r="I46" s="78"/>
      <c r="J46" s="79"/>
      <c r="K46" s="80"/>
      <c r="L46" s="81">
        <v>42411</v>
      </c>
      <c r="M46" s="82"/>
    </row>
    <row r="47" spans="1:13" ht="16.5" thickBot="1" thickTop="1">
      <c r="A47" s="83"/>
      <c r="B47" s="84" t="s">
        <v>23</v>
      </c>
      <c r="C47" s="85">
        <f>C11+C29+C40+C44</f>
        <v>1018065.6</v>
      </c>
      <c r="D47" s="86">
        <f>D11+D29+D40+D44</f>
        <v>1272582</v>
      </c>
      <c r="E47" s="87"/>
      <c r="F47" s="87"/>
      <c r="G47" s="88"/>
      <c r="H47" s="88"/>
      <c r="I47" s="88"/>
      <c r="J47" s="88"/>
      <c r="K47" s="89"/>
      <c r="L47" s="90"/>
      <c r="M47" s="91"/>
    </row>
    <row r="48" ht="13.5">
      <c r="N48" s="11"/>
    </row>
    <row r="49" spans="1:13" ht="13.5">
      <c r="A49" s="129" t="s">
        <v>66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</row>
    <row r="51" ht="13.5">
      <c r="K51" s="50"/>
    </row>
    <row r="52" spans="1:13" ht="13.5">
      <c r="A52" s="100" t="s">
        <v>67</v>
      </c>
      <c r="B52" s="6"/>
      <c r="C52" s="6"/>
      <c r="D52" s="35"/>
      <c r="G52" s="11"/>
      <c r="I52" s="35"/>
      <c r="J52" s="35"/>
      <c r="K52" s="35"/>
      <c r="L52" s="11"/>
      <c r="M52" s="11"/>
    </row>
    <row r="55" spans="4:12" ht="13.5">
      <c r="D55" s="122" t="s">
        <v>33</v>
      </c>
      <c r="E55" s="123"/>
      <c r="F55" s="123"/>
      <c r="J55" s="95" t="s">
        <v>43</v>
      </c>
      <c r="K55" s="96"/>
      <c r="L55" s="96"/>
    </row>
    <row r="56" spans="10:12" ht="13.5">
      <c r="J56" s="8"/>
      <c r="K56" s="9"/>
      <c r="L56" s="10"/>
    </row>
    <row r="57" spans="4:12" ht="13.5">
      <c r="D57" s="131"/>
      <c r="E57" s="132"/>
      <c r="F57" s="132"/>
      <c r="H57" s="4" t="s">
        <v>24</v>
      </c>
      <c r="I57" s="99"/>
      <c r="J57" s="94"/>
      <c r="K57" s="93"/>
      <c r="L57" s="93"/>
    </row>
    <row r="58" spans="4:12" ht="13.5">
      <c r="D58" s="127" t="s">
        <v>70</v>
      </c>
      <c r="E58" s="128"/>
      <c r="F58" s="128"/>
      <c r="J58" s="97" t="s">
        <v>48</v>
      </c>
      <c r="K58" s="98"/>
      <c r="L58" s="98"/>
    </row>
  </sheetData>
  <sheetProtection/>
  <mergeCells count="14">
    <mergeCell ref="A5:M5"/>
    <mergeCell ref="K9:L9"/>
    <mergeCell ref="G9:I9"/>
    <mergeCell ref="G8:M8"/>
    <mergeCell ref="F8:F10"/>
    <mergeCell ref="E8:E10"/>
    <mergeCell ref="D8:D10"/>
    <mergeCell ref="B8:B10"/>
    <mergeCell ref="A8:A10"/>
    <mergeCell ref="D55:F55"/>
    <mergeCell ref="C8:C10"/>
    <mergeCell ref="D58:F58"/>
    <mergeCell ref="A49:M49"/>
    <mergeCell ref="D57:F57"/>
  </mergeCells>
  <printOptions horizontalCentered="1"/>
  <pageMargins left="0.24" right="0.2755905511811024" top="0.71" bottom="0.49" header="0.72" footer="0.47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3">
      <selection activeCell="F29" sqref="F29"/>
    </sheetView>
  </sheetViews>
  <sheetFormatPr defaultColWidth="9.140625" defaultRowHeight="12.75"/>
  <cols>
    <col min="1" max="1" width="4.8515625" style="0" customWidth="1"/>
    <col min="2" max="2" width="18.00390625" style="0" customWidth="1"/>
    <col min="3" max="3" width="28.421875" style="0" customWidth="1"/>
    <col min="4" max="4" width="5.421875" style="0" customWidth="1"/>
    <col min="5" max="5" width="15.28125" style="0" customWidth="1"/>
    <col min="6" max="6" width="15.8515625" style="0" customWidth="1"/>
  </cols>
  <sheetData>
    <row r="1" spans="1:6" ht="15.75">
      <c r="A1" s="101"/>
      <c r="B1" s="102" t="s">
        <v>71</v>
      </c>
      <c r="C1" s="102"/>
      <c r="D1" s="102"/>
      <c r="E1" s="102"/>
      <c r="F1" s="103"/>
    </row>
    <row r="2" spans="1:6" ht="15.75">
      <c r="A2" s="104"/>
      <c r="B2" s="105" t="s">
        <v>72</v>
      </c>
      <c r="C2" s="106"/>
      <c r="D2" s="106"/>
      <c r="E2" s="106"/>
      <c r="F2" s="103"/>
    </row>
    <row r="3" spans="1:6" ht="15.75">
      <c r="A3" s="104"/>
      <c r="B3" s="105"/>
      <c r="C3" s="106"/>
      <c r="D3" s="106"/>
      <c r="E3" s="106"/>
      <c r="F3" s="103"/>
    </row>
    <row r="4" spans="1:6" ht="15">
      <c r="A4" s="104"/>
      <c r="B4" s="106"/>
      <c r="C4" s="106"/>
      <c r="D4" s="106"/>
      <c r="E4" s="106"/>
      <c r="F4" s="103"/>
    </row>
    <row r="5" spans="1:6" ht="15.75">
      <c r="A5" s="155" t="s">
        <v>73</v>
      </c>
      <c r="B5" s="155"/>
      <c r="C5" s="155"/>
      <c r="D5" s="155"/>
      <c r="E5" s="155"/>
      <c r="F5" s="155"/>
    </row>
    <row r="6" spans="1:6" ht="15.75">
      <c r="A6" s="155" t="s">
        <v>74</v>
      </c>
      <c r="B6" s="155"/>
      <c r="C6" s="155"/>
      <c r="D6" s="155"/>
      <c r="E6" s="155"/>
      <c r="F6" s="155"/>
    </row>
    <row r="7" spans="1:6" ht="15.75">
      <c r="A7" s="104"/>
      <c r="B7" s="105"/>
      <c r="C7" s="105"/>
      <c r="D7" s="105"/>
      <c r="E7" s="105"/>
      <c r="F7" s="107"/>
    </row>
    <row r="8" spans="1:6" ht="15.75">
      <c r="A8" s="101" t="s">
        <v>4</v>
      </c>
      <c r="B8" s="156" t="s">
        <v>75</v>
      </c>
      <c r="C8" s="156"/>
      <c r="D8" s="157"/>
      <c r="E8" s="157"/>
      <c r="F8" s="108"/>
    </row>
    <row r="9" spans="1:6" ht="16.5" thickBot="1">
      <c r="A9" s="109"/>
      <c r="B9" s="110" t="s">
        <v>76</v>
      </c>
      <c r="C9" s="110"/>
      <c r="D9" s="110"/>
      <c r="E9" s="110"/>
      <c r="F9" s="111">
        <v>7606532</v>
      </c>
    </row>
    <row r="10" spans="1:6" ht="16.5" thickTop="1">
      <c r="A10" s="104"/>
      <c r="B10" s="105"/>
      <c r="C10" s="105"/>
      <c r="D10" s="105"/>
      <c r="E10" s="105"/>
      <c r="F10" s="107"/>
    </row>
    <row r="11" spans="1:6" ht="15.75">
      <c r="A11" s="104"/>
      <c r="B11" s="105"/>
      <c r="C11" s="105"/>
      <c r="D11" s="105"/>
      <c r="E11" s="105"/>
      <c r="F11" s="107"/>
    </row>
    <row r="12" spans="1:6" ht="16.5" thickBot="1">
      <c r="A12" s="112" t="s">
        <v>77</v>
      </c>
      <c r="B12" s="110" t="s">
        <v>78</v>
      </c>
      <c r="C12" s="110"/>
      <c r="D12" s="110"/>
      <c r="E12" s="110"/>
      <c r="F12" s="113">
        <f>F14+F20</f>
        <v>6333950</v>
      </c>
    </row>
    <row r="13" spans="1:6" ht="15.75" thickTop="1">
      <c r="A13" s="104"/>
      <c r="B13" s="106"/>
      <c r="C13" s="106"/>
      <c r="D13" s="106"/>
      <c r="E13" s="106"/>
      <c r="F13" s="103"/>
    </row>
    <row r="14" spans="1:6" ht="15.75">
      <c r="A14" s="101" t="s">
        <v>79</v>
      </c>
      <c r="B14" s="105" t="s">
        <v>80</v>
      </c>
      <c r="C14" s="105"/>
      <c r="D14" s="105"/>
      <c r="E14" s="105"/>
      <c r="F14" s="107">
        <f>F15+F16+F17+F18</f>
        <v>6103093</v>
      </c>
    </row>
    <row r="15" spans="1:6" ht="15">
      <c r="A15" s="104" t="s">
        <v>81</v>
      </c>
      <c r="B15" s="106" t="s">
        <v>82</v>
      </c>
      <c r="C15" s="106"/>
      <c r="D15" s="106"/>
      <c r="E15" s="106"/>
      <c r="F15" s="103">
        <v>5093950</v>
      </c>
    </row>
    <row r="16" spans="1:6" ht="15">
      <c r="A16" s="104" t="s">
        <v>81</v>
      </c>
      <c r="B16" s="106" t="s">
        <v>83</v>
      </c>
      <c r="C16" s="106"/>
      <c r="D16" s="106"/>
      <c r="E16" s="106"/>
      <c r="F16" s="103">
        <v>67500</v>
      </c>
    </row>
    <row r="17" spans="1:6" ht="15">
      <c r="A17" s="104" t="s">
        <v>81</v>
      </c>
      <c r="B17" s="106" t="s">
        <v>84</v>
      </c>
      <c r="C17" s="106"/>
      <c r="D17" s="106"/>
      <c r="E17" s="106"/>
      <c r="F17" s="103">
        <v>787308</v>
      </c>
    </row>
    <row r="18" spans="1:6" ht="15">
      <c r="A18" s="104" t="s">
        <v>81</v>
      </c>
      <c r="B18" s="106" t="s">
        <v>85</v>
      </c>
      <c r="C18" s="106"/>
      <c r="D18" s="106"/>
      <c r="E18" s="106"/>
      <c r="F18" s="103">
        <v>154335</v>
      </c>
    </row>
    <row r="19" spans="1:6" ht="15.75">
      <c r="A19" s="101"/>
      <c r="B19" s="105"/>
      <c r="C19" s="105"/>
      <c r="D19" s="105"/>
      <c r="E19" s="105"/>
      <c r="F19" s="107"/>
    </row>
    <row r="20" spans="1:6" ht="15.75">
      <c r="A20" s="101" t="s">
        <v>86</v>
      </c>
      <c r="B20" s="105" t="s">
        <v>87</v>
      </c>
      <c r="C20" s="105"/>
      <c r="D20" s="105"/>
      <c r="E20" s="105"/>
      <c r="F20" s="107">
        <f>F21+F22+F23+F24+F25+F26+F27</f>
        <v>230857</v>
      </c>
    </row>
    <row r="21" spans="1:6" ht="15.75">
      <c r="A21" s="104" t="s">
        <v>81</v>
      </c>
      <c r="B21" s="106" t="s">
        <v>88</v>
      </c>
      <c r="C21" s="105"/>
      <c r="D21" s="105"/>
      <c r="E21" s="105"/>
      <c r="F21" s="103">
        <v>86000</v>
      </c>
    </row>
    <row r="22" spans="1:6" ht="15.75">
      <c r="A22" s="104" t="s">
        <v>81</v>
      </c>
      <c r="B22" s="106" t="s">
        <v>89</v>
      </c>
      <c r="C22" s="105"/>
      <c r="D22" s="105"/>
      <c r="E22" s="105"/>
      <c r="F22" s="103">
        <v>30000</v>
      </c>
    </row>
    <row r="23" spans="1:6" ht="15.75">
      <c r="A23" s="104" t="s">
        <v>81</v>
      </c>
      <c r="B23" s="106" t="s">
        <v>90</v>
      </c>
      <c r="C23" s="105"/>
      <c r="D23" s="105"/>
      <c r="E23" s="105"/>
      <c r="F23" s="103">
        <v>37000</v>
      </c>
    </row>
    <row r="24" spans="1:6" ht="15.75">
      <c r="A24" s="104" t="s">
        <v>81</v>
      </c>
      <c r="B24" s="106" t="s">
        <v>91</v>
      </c>
      <c r="C24" s="105"/>
      <c r="D24" s="105"/>
      <c r="E24" s="105"/>
      <c r="F24" s="103">
        <v>41857</v>
      </c>
    </row>
    <row r="25" spans="1:6" ht="15">
      <c r="A25" s="104" t="s">
        <v>81</v>
      </c>
      <c r="B25" s="106" t="s">
        <v>92</v>
      </c>
      <c r="C25" s="106"/>
      <c r="D25" s="106"/>
      <c r="E25" s="106"/>
      <c r="F25" s="103">
        <v>30000</v>
      </c>
    </row>
    <row r="26" spans="1:6" ht="15">
      <c r="A26" s="104" t="s">
        <v>81</v>
      </c>
      <c r="B26" s="106" t="s">
        <v>93</v>
      </c>
      <c r="C26" s="106"/>
      <c r="D26" s="106"/>
      <c r="E26" s="106"/>
      <c r="F26" s="103">
        <v>2000</v>
      </c>
    </row>
    <row r="27" spans="1:6" ht="15">
      <c r="A27" s="104" t="s">
        <v>81</v>
      </c>
      <c r="B27" s="106" t="s">
        <v>94</v>
      </c>
      <c r="C27" s="106"/>
      <c r="D27" s="106"/>
      <c r="E27" s="106"/>
      <c r="F27" s="103">
        <v>4000</v>
      </c>
    </row>
    <row r="28" spans="1:6" ht="15">
      <c r="A28" s="114"/>
      <c r="B28" s="115"/>
      <c r="C28" s="115"/>
      <c r="D28" s="115"/>
      <c r="E28" s="115"/>
      <c r="F28" s="116"/>
    </row>
    <row r="29" spans="1:6" ht="16.5" thickBot="1">
      <c r="A29" s="112" t="s">
        <v>7</v>
      </c>
      <c r="B29" s="117" t="s">
        <v>95</v>
      </c>
      <c r="C29" s="117"/>
      <c r="D29" s="117"/>
      <c r="E29" s="117"/>
      <c r="F29" s="113">
        <f>F9-F12</f>
        <v>1272582</v>
      </c>
    </row>
    <row r="30" spans="1:6" ht="16.5" thickTop="1">
      <c r="A30" s="101"/>
      <c r="B30" s="102"/>
      <c r="C30" s="102"/>
      <c r="D30" s="102"/>
      <c r="E30" s="102"/>
      <c r="F30" s="107"/>
    </row>
    <row r="31" spans="1:6" ht="15">
      <c r="A31" s="104"/>
      <c r="B31" s="106"/>
      <c r="C31" s="106"/>
      <c r="D31" s="106"/>
      <c r="E31" s="106"/>
      <c r="F31" s="103"/>
    </row>
    <row r="32" spans="1:6" ht="16.5" thickBot="1">
      <c r="A32" s="112" t="s">
        <v>6</v>
      </c>
      <c r="B32" s="110" t="s">
        <v>96</v>
      </c>
      <c r="C32" s="110"/>
      <c r="D32" s="110"/>
      <c r="E32" s="110"/>
      <c r="F32" s="113">
        <f>F33</f>
        <v>254516.40000000002</v>
      </c>
    </row>
    <row r="33" spans="1:6" ht="15.75" thickTop="1">
      <c r="A33" s="104" t="s">
        <v>81</v>
      </c>
      <c r="B33" s="106" t="s">
        <v>97</v>
      </c>
      <c r="C33" s="103"/>
      <c r="D33" s="118"/>
      <c r="E33" s="106"/>
      <c r="F33" s="103">
        <f>F29-F37</f>
        <v>254516.40000000002</v>
      </c>
    </row>
    <row r="34" spans="1:6" ht="15.75">
      <c r="A34" s="101" t="s">
        <v>81</v>
      </c>
      <c r="B34" s="105" t="s">
        <v>98</v>
      </c>
      <c r="C34" s="103"/>
      <c r="D34" s="105"/>
      <c r="E34" s="105"/>
      <c r="F34" s="107">
        <v>0</v>
      </c>
    </row>
    <row r="35" spans="1:6" ht="15.75">
      <c r="A35" s="101"/>
      <c r="B35" s="105"/>
      <c r="C35" s="105"/>
      <c r="D35" s="105"/>
      <c r="E35" s="105"/>
      <c r="F35" s="107"/>
    </row>
    <row r="36" spans="1:6" ht="15.75">
      <c r="A36" s="101" t="s">
        <v>5</v>
      </c>
      <c r="B36" s="119" t="s">
        <v>99</v>
      </c>
      <c r="C36" s="119"/>
      <c r="D36" s="119"/>
      <c r="E36" s="119"/>
      <c r="F36" s="120"/>
    </row>
    <row r="37" spans="1:6" ht="16.5" thickBot="1">
      <c r="A37" s="112"/>
      <c r="B37" s="117" t="s">
        <v>100</v>
      </c>
      <c r="C37" s="117"/>
      <c r="D37" s="117"/>
      <c r="E37" s="117"/>
      <c r="F37" s="113">
        <f>F29/1.25</f>
        <v>1018065.6</v>
      </c>
    </row>
    <row r="38" spans="1:6" ht="15.75" thickTop="1">
      <c r="A38" s="104"/>
      <c r="B38" s="106"/>
      <c r="C38" s="106"/>
      <c r="D38" s="106"/>
      <c r="E38" s="106"/>
      <c r="F38" s="103"/>
    </row>
    <row r="39" spans="1:6" ht="15">
      <c r="A39" s="104"/>
      <c r="B39" s="106"/>
      <c r="C39" s="106"/>
      <c r="D39" s="106"/>
      <c r="E39" s="106"/>
      <c r="F39" s="103"/>
    </row>
    <row r="40" spans="1:6" ht="15">
      <c r="A40" s="104"/>
      <c r="B40" s="106" t="s">
        <v>101</v>
      </c>
      <c r="C40" s="106"/>
      <c r="D40" s="106"/>
      <c r="E40" s="106"/>
      <c r="F40" s="103"/>
    </row>
    <row r="41" spans="1:6" ht="15">
      <c r="A41" s="104"/>
      <c r="B41" s="106"/>
      <c r="C41" s="106"/>
      <c r="D41" s="106"/>
      <c r="E41" s="106"/>
      <c r="F41" s="103"/>
    </row>
    <row r="42" spans="1:6" ht="15">
      <c r="A42" s="104"/>
      <c r="B42" s="121" t="s">
        <v>102</v>
      </c>
      <c r="C42" s="121"/>
      <c r="D42" s="121"/>
      <c r="E42" s="121"/>
      <c r="F42" s="121"/>
    </row>
    <row r="43" spans="1:6" ht="15">
      <c r="A43" s="104"/>
      <c r="B43" s="106"/>
      <c r="C43" s="106"/>
      <c r="D43" s="106"/>
      <c r="E43" s="106"/>
      <c r="F43" s="103"/>
    </row>
    <row r="44" spans="1:6" ht="15">
      <c r="A44" s="104"/>
      <c r="B44" s="106" t="s">
        <v>103</v>
      </c>
      <c r="C44" s="106"/>
      <c r="D44" s="121" t="s">
        <v>104</v>
      </c>
      <c r="E44" s="121"/>
      <c r="F44" s="121"/>
    </row>
    <row r="45" spans="1:6" ht="15">
      <c r="A45" s="104"/>
      <c r="B45" s="106" t="s">
        <v>105</v>
      </c>
      <c r="C45" s="106"/>
      <c r="D45" s="158" t="s">
        <v>106</v>
      </c>
      <c r="E45" s="158"/>
      <c r="F45" s="158"/>
    </row>
  </sheetData>
  <sheetProtection/>
  <mergeCells count="4">
    <mergeCell ref="A5:F5"/>
    <mergeCell ref="A6:F6"/>
    <mergeCell ref="B8:E8"/>
    <mergeCell ref="D45:F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O.Š. Trsat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tajnica</cp:lastModifiedBy>
  <cp:lastPrinted>2013-12-23T09:12:15Z</cp:lastPrinted>
  <dcterms:created xsi:type="dcterms:W3CDTF">2006-04-05T06:45:12Z</dcterms:created>
  <dcterms:modified xsi:type="dcterms:W3CDTF">2014-02-13T14:17:15Z</dcterms:modified>
  <cp:category/>
  <cp:version/>
  <cp:contentType/>
  <cp:contentStatus/>
</cp:coreProperties>
</file>